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.200\отчеты\КОММУНАЛКА\На сайт\8. Август\"/>
    </mc:Choice>
  </mc:AlternateContent>
  <bookViews>
    <workbookView xWindow="0" yWindow="0" windowWidth="20490" windowHeight="7650" tabRatio="891" activeTab="2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62913"/>
</workbook>
</file>

<file path=xl/calcChain.xml><?xml version="1.0" encoding="utf-8"?>
<calcChain xmlns="http://schemas.openxmlformats.org/spreadsheetml/2006/main">
  <c r="H5" i="17" l="1"/>
  <c r="H4" i="17"/>
  <c r="E9" i="21" l="1"/>
  <c r="F8" i="21" l="1"/>
  <c r="I5" i="17" l="1"/>
  <c r="I4" i="17"/>
  <c r="I6" i="17" l="1"/>
  <c r="H6" i="17" l="1"/>
  <c r="F9" i="21" l="1"/>
  <c r="F10" i="6" l="1"/>
  <c r="D5" i="21" l="1"/>
  <c r="E5" i="6"/>
  <c r="F5" i="6" s="1"/>
  <c r="F11" i="6" l="1"/>
  <c r="F12" i="6" l="1"/>
  <c r="E5" i="21"/>
  <c r="G6" i="21"/>
  <c r="F6" i="21" l="1"/>
  <c r="F13" i="6"/>
  <c r="G12" i="6"/>
  <c r="E6" i="21"/>
  <c r="F14" i="6"/>
</calcChain>
</file>

<file path=xl/sharedStrings.xml><?xml version="1.0" encoding="utf-8"?>
<sst xmlns="http://schemas.openxmlformats.org/spreadsheetml/2006/main" count="62" uniqueCount="56">
  <si>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</si>
  <si>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</si>
  <si>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</si>
  <si>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</si>
  <si>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</si>
  <si>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</si>
  <si>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</si>
  <si>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</si>
  <si>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</si>
  <si>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</si>
  <si>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</si>
  <si>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</si>
  <si>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</si>
  <si>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</si>
  <si>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</si>
  <si>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</si>
  <si>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</si>
  <si>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</si>
  <si>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</si>
  <si>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</si>
  <si>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</si>
  <si>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</si>
  <si>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</si>
  <si>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</si>
  <si>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</si>
  <si>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</si>
  <si>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</si>
  <si>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</si>
  <si>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</si>
  <si>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</si>
  <si>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</si>
  <si>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</si>
  <si>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</si>
  <si>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</si>
  <si>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</si>
  <si>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</si>
  <si>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</si>
  <si>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</si>
  <si>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</si>
  <si>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</si>
  <si>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</si>
  <si>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</si>
  <si>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</si>
  <si>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</si>
  <si>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</si>
  <si>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</si>
  <si>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</si>
  <si>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</si>
  <si>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</si>
  <si>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</si>
  <si>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</si>
  <si>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</si>
  <si>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за Август 2021 г.</t>
  </si>
  <si>
    <t>Отчет по вывозу ТКО за Август 2021 г.</t>
  </si>
  <si>
    <t>СПРАВОЧНАЯ ИНФОРМАЦИЯ потребление коммунальных услуг в доме ул.Москвина, д.10  Август 2021 г.</t>
  </si>
  <si>
    <t>47254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</si>
</sst>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0"/>
  <sheetViews>
    <sheetView zoomScaleSheetLayoutView="115" workbookViewId="0">
      <selection activeCell="F5" sqref="F5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53" t="s">
        <v>2</v>
      </c>
      <c r="B1" s="53"/>
      <c r="C1" s="53"/>
      <c r="D1" s="53"/>
      <c r="E1" s="53"/>
      <c r="F1" s="53"/>
    </row>
    <row r="2" spans="1:10" ht="18.75">
      <c r="A2" s="4" t="s">
        <v>8</v>
      </c>
      <c r="B2" s="4"/>
      <c r="C2" s="4"/>
      <c r="D2" s="4"/>
      <c r="E2" s="4" t="s">
        <v>52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10" ht="45.75" customHeight="1">
      <c r="A5" s="3">
        <v>31817</v>
      </c>
      <c r="B5" s="9" t="s">
        <v>5</v>
      </c>
      <c r="C5" s="16">
        <v>9869.7199999999993</v>
      </c>
      <c r="D5" s="16">
        <v>9902.01</v>
      </c>
      <c r="E5" s="27">
        <f>D5-C5</f>
        <v>32.290000000000873</v>
      </c>
      <c r="F5" s="27">
        <f>E5+G5</f>
        <v>32.610000000000873</v>
      </c>
      <c r="G5" s="15">
        <v>0.32</v>
      </c>
      <c r="H5" s="28"/>
      <c r="I5" s="28"/>
      <c r="J5" s="37"/>
    </row>
    <row r="6" spans="1:10" ht="17.25" customHeight="1">
      <c r="A6" s="54" t="s">
        <v>10</v>
      </c>
      <c r="B6" s="54"/>
      <c r="C6" s="54"/>
      <c r="D6" s="54"/>
      <c r="E6" s="54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0" t="s">
        <v>41</v>
      </c>
      <c r="B8" s="51"/>
      <c r="C8" s="51"/>
      <c r="D8" s="51"/>
      <c r="E8" s="51"/>
      <c r="F8" s="30">
        <v>639.4</v>
      </c>
    </row>
    <row r="9" spans="1:10" ht="19.899999999999999" customHeight="1">
      <c r="A9" s="49" t="s">
        <v>32</v>
      </c>
      <c r="B9" s="49"/>
      <c r="C9" s="49"/>
      <c r="D9" s="49"/>
      <c r="E9" s="49"/>
      <c r="F9" s="31">
        <v>5.0999999999999997E-2</v>
      </c>
    </row>
    <row r="10" spans="1:10" ht="37.5" customHeight="1">
      <c r="A10" s="52" t="s">
        <v>33</v>
      </c>
      <c r="B10" s="52"/>
      <c r="C10" s="52"/>
      <c r="D10" s="52"/>
      <c r="E10" s="52"/>
      <c r="F10" s="32">
        <f>F8*F9</f>
        <v>32.609399999999994</v>
      </c>
    </row>
    <row r="11" spans="1:10" ht="18" customHeight="1">
      <c r="A11" s="49" t="s">
        <v>34</v>
      </c>
      <c r="B11" s="49"/>
      <c r="C11" s="49"/>
      <c r="D11" s="49"/>
      <c r="E11" s="49"/>
      <c r="F11" s="32">
        <f>F5-F10</f>
        <v>6.0000000087967464E-4</v>
      </c>
    </row>
    <row r="12" spans="1:10" ht="37.15" customHeight="1">
      <c r="A12" s="52" t="s">
        <v>42</v>
      </c>
      <c r="B12" s="52"/>
      <c r="C12" s="52"/>
      <c r="D12" s="52"/>
      <c r="E12" s="52"/>
      <c r="F12" s="31">
        <f>(F5)/(F10+F11)*F9</f>
        <v>5.0999999999999997E-2</v>
      </c>
      <c r="G12">
        <f>F12*F18</f>
        <v>126.29588999999999</v>
      </c>
    </row>
    <row r="13" spans="1:10" ht="30" customHeight="1">
      <c r="A13" s="52" t="s">
        <v>35</v>
      </c>
      <c r="B13" s="52"/>
      <c r="C13" s="52"/>
      <c r="D13" s="52"/>
      <c r="E13" s="52"/>
      <c r="F13" s="33">
        <f>F16+F12*F18</f>
        <v>155.41588999999999</v>
      </c>
      <c r="J13" s="11"/>
    </row>
    <row r="14" spans="1:10" ht="29.45" customHeight="1">
      <c r="A14" s="52" t="s">
        <v>51</v>
      </c>
      <c r="B14" s="52"/>
      <c r="C14" s="52"/>
      <c r="D14" s="52"/>
      <c r="E14" s="52"/>
      <c r="F14" s="33">
        <f>F12*F18*3.23</f>
        <v>407.93572469999998</v>
      </c>
      <c r="J14" s="11"/>
    </row>
    <row r="15" spans="1:10" ht="18.75">
      <c r="A15" s="49" t="s">
        <v>37</v>
      </c>
      <c r="B15" s="49"/>
      <c r="C15" s="49"/>
      <c r="D15" s="49"/>
      <c r="E15" s="49"/>
      <c r="F15" s="34">
        <v>3784</v>
      </c>
    </row>
    <row r="16" spans="1:10" ht="18.75">
      <c r="A16" s="49" t="s">
        <v>38</v>
      </c>
      <c r="B16" s="49"/>
      <c r="C16" s="49"/>
      <c r="D16" s="49"/>
      <c r="E16" s="49"/>
      <c r="F16" s="32">
        <v>29.12</v>
      </c>
    </row>
    <row r="17" spans="1:6" ht="18.75">
      <c r="A17" s="49" t="s">
        <v>39</v>
      </c>
      <c r="B17" s="49"/>
      <c r="C17" s="49"/>
      <c r="D17" s="49"/>
      <c r="E17" s="49"/>
      <c r="F17" s="32">
        <v>4.29</v>
      </c>
    </row>
    <row r="18" spans="1:6" ht="18.75">
      <c r="A18" s="49" t="s">
        <v>40</v>
      </c>
      <c r="B18" s="49"/>
      <c r="C18" s="49"/>
      <c r="D18" s="49"/>
      <c r="E18" s="49"/>
      <c r="F18" s="32">
        <v>2476.39</v>
      </c>
    </row>
    <row r="19" spans="1:6" ht="35.450000000000003" customHeight="1">
      <c r="A19" s="50" t="s">
        <v>36</v>
      </c>
      <c r="B19" s="51"/>
      <c r="C19" s="51"/>
      <c r="D19" s="51"/>
      <c r="E19" s="51"/>
      <c r="F19" s="35"/>
    </row>
    <row r="20" spans="1:6">
      <c r="A20" s="36"/>
      <c r="B20" s="36"/>
      <c r="C20" s="36"/>
      <c r="D20" s="36"/>
      <c r="E20" s="36"/>
    </row>
  </sheetData>
  <mergeCells count="14">
    <mergeCell ref="A1:F1"/>
    <mergeCell ref="A6:E6"/>
    <mergeCell ref="A9:E9"/>
    <mergeCell ref="A8:E8"/>
    <mergeCell ref="A10:E10"/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6" sqref="I6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6" t="s">
        <v>53</v>
      </c>
      <c r="B1" s="56"/>
      <c r="C1" s="56"/>
      <c r="D1" s="56"/>
      <c r="E1" s="56"/>
      <c r="F1" s="56"/>
      <c r="G1" s="56"/>
      <c r="H1" s="56"/>
    </row>
    <row r="2" spans="1:9" ht="16.149999999999999" customHeight="1">
      <c r="B2"/>
    </row>
    <row r="3" spans="1:9" ht="27.75" customHeight="1">
      <c r="A3" s="57" t="s">
        <v>50</v>
      </c>
      <c r="B3" s="57"/>
      <c r="C3" s="57"/>
      <c r="D3" s="57"/>
      <c r="E3" s="39" t="s">
        <v>43</v>
      </c>
      <c r="F3" s="39" t="s">
        <v>44</v>
      </c>
      <c r="G3" s="39" t="s">
        <v>45</v>
      </c>
      <c r="H3" s="48" t="s">
        <v>0</v>
      </c>
      <c r="I3" s="40" t="s">
        <v>46</v>
      </c>
    </row>
    <row r="4" spans="1:9" ht="22.5" customHeight="1">
      <c r="A4" s="58" t="s">
        <v>47</v>
      </c>
      <c r="B4" s="58"/>
      <c r="C4" s="58"/>
      <c r="D4" s="58"/>
      <c r="E4" s="41">
        <v>10992</v>
      </c>
      <c r="F4" s="42">
        <v>891.53</v>
      </c>
      <c r="G4" s="42">
        <v>66.92</v>
      </c>
      <c r="H4" s="43">
        <f>G4*F4</f>
        <v>59661.187599999997</v>
      </c>
      <c r="I4" s="44">
        <f>H4/E4</f>
        <v>5.4276917394468702</v>
      </c>
    </row>
    <row r="5" spans="1:9" ht="22.5" customHeight="1">
      <c r="A5" s="59" t="s">
        <v>48</v>
      </c>
      <c r="B5" s="60"/>
      <c r="C5" s="60"/>
      <c r="D5" s="61"/>
      <c r="E5" s="41">
        <v>10992</v>
      </c>
      <c r="F5" s="42">
        <v>891.53</v>
      </c>
      <c r="G5" s="42">
        <v>9.1</v>
      </c>
      <c r="H5" s="43">
        <f>F5*G5</f>
        <v>8112.9229999999998</v>
      </c>
      <c r="I5" s="44">
        <f>H5/E5</f>
        <v>0.73807523653566232</v>
      </c>
    </row>
    <row r="6" spans="1:9" ht="35.450000000000003" customHeight="1">
      <c r="A6" s="55" t="s">
        <v>49</v>
      </c>
      <c r="B6" s="55"/>
      <c r="C6" s="55"/>
      <c r="D6" s="55"/>
      <c r="E6" s="45"/>
      <c r="F6" s="41"/>
      <c r="G6" s="41"/>
      <c r="H6" s="46">
        <f>SUM(H4:H5)</f>
        <v>67774.1106</v>
      </c>
      <c r="I6" s="47">
        <f>SUM(I4:I5)</f>
        <v>6.1657669759825326</v>
      </c>
    </row>
    <row r="7" spans="1:9" ht="78" customHeight="1">
      <c r="B7" s="14"/>
    </row>
    <row r="9" spans="1:9">
      <c r="A9" s="13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54</v>
      </c>
    </row>
    <row r="2" spans="1:7">
      <c r="A2" s="62" t="s">
        <v>11</v>
      </c>
      <c r="B2" s="62" t="s">
        <v>12</v>
      </c>
      <c r="C2" s="62" t="s">
        <v>13</v>
      </c>
      <c r="D2" s="62" t="s">
        <v>14</v>
      </c>
      <c r="E2" s="62" t="s">
        <v>15</v>
      </c>
      <c r="F2" s="62"/>
      <c r="G2" s="62"/>
    </row>
    <row r="3" spans="1:7">
      <c r="A3" s="62"/>
      <c r="B3" s="62"/>
      <c r="C3" s="62"/>
      <c r="D3" s="62"/>
      <c r="E3" s="62" t="s">
        <v>16</v>
      </c>
      <c r="F3" s="62"/>
      <c r="G3" s="62" t="s">
        <v>17</v>
      </c>
    </row>
    <row r="4" spans="1:7">
      <c r="A4" s="62"/>
      <c r="B4" s="62"/>
      <c r="C4" s="62"/>
      <c r="D4" s="62"/>
      <c r="E4" s="18" t="s">
        <v>18</v>
      </c>
      <c r="F4" s="18" t="s">
        <v>19</v>
      </c>
      <c r="G4" s="62"/>
    </row>
    <row r="5" spans="1:7">
      <c r="A5" s="17" t="s">
        <v>20</v>
      </c>
      <c r="B5" s="21" t="s">
        <v>21</v>
      </c>
      <c r="C5" s="22" t="s">
        <v>22</v>
      </c>
      <c r="D5" s="21">
        <f>Отопление!D5</f>
        <v>9902.01</v>
      </c>
      <c r="E5" s="23">
        <f>Отопление!F11</f>
        <v>6.0000000087967464E-4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f>E7*Отопление!F12</f>
        <v>31.670999999999999</v>
      </c>
      <c r="F6" s="24">
        <f>F7*Отопление!F12</f>
        <v>0.33149999999999996</v>
      </c>
      <c r="G6" s="38">
        <f>G7*Отопление!F12</f>
        <v>0.6069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621</v>
      </c>
      <c r="F7" s="23">
        <v>6.5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55</v>
      </c>
      <c r="E8" s="23">
        <v>1163</v>
      </c>
      <c r="F8" s="23">
        <f>2*4.33</f>
        <v>8.66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f>E7+E8</f>
        <v>1784</v>
      </c>
      <c r="F9" s="23">
        <f>F7+F8</f>
        <v>15.16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32997</v>
      </c>
      <c r="F10" s="18"/>
      <c r="G10" s="29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2021-06-03T12:50:55Z</cp:lastPrinted>
  <dcterms:created xsi:type="dcterms:W3CDTF">2015-09-15T11:53:49Z</dcterms:created>
  <dcterms:modified xsi:type="dcterms:W3CDTF">2021-09-08T14:36:38Z</dcterms:modified>
</cp:coreProperties>
</file>